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tabRatio="550" activeTab="0"/>
  </bookViews>
  <sheets>
    <sheet name="Лист2" sheetId="1" r:id="rId1"/>
  </sheets>
  <definedNames>
    <definedName name="_xlnm.Print_Titles" localSheetId="0">'Лист2'!$A:$A</definedName>
    <definedName name="_xlnm.Print_Area" localSheetId="0">'Лист2'!$A$1:$AA$35</definedName>
  </definedNames>
  <calcPr fullCalcOnLoad="1"/>
</workbook>
</file>

<file path=xl/sharedStrings.xml><?xml version="1.0" encoding="utf-8"?>
<sst xmlns="http://schemas.openxmlformats.org/spreadsheetml/2006/main" count="48" uniqueCount="36">
  <si>
    <t>освіта</t>
  </si>
  <si>
    <t>ПМСД</t>
  </si>
  <si>
    <t>ЦРЛ</t>
  </si>
  <si>
    <t>освіта ЗОШ</t>
  </si>
  <si>
    <t>територіальний центр</t>
  </si>
  <si>
    <t>КФК (для районного бюджету)</t>
  </si>
  <si>
    <t xml:space="preserve">  +-</t>
  </si>
  <si>
    <t>архів</t>
  </si>
  <si>
    <t>ветерани</t>
  </si>
  <si>
    <t>соц.виплати фіз.особам</t>
  </si>
  <si>
    <t>на неповнолітніх</t>
  </si>
  <si>
    <t>власний дім</t>
  </si>
  <si>
    <t>на перевезення трупів</t>
  </si>
  <si>
    <t>ДЮСШ Колос</t>
  </si>
  <si>
    <t>на соц.працівника</t>
  </si>
  <si>
    <t>ВСЬОГО в т.ч.:</t>
  </si>
  <si>
    <t>Охорона здоров"я</t>
  </si>
  <si>
    <t>Освіта</t>
  </si>
  <si>
    <t>культура школа мистецтв</t>
  </si>
  <si>
    <t>Інша додаткова дотація з ДБ  в т.ч на:</t>
  </si>
  <si>
    <t>бібліотеки</t>
  </si>
  <si>
    <t>3 м.</t>
  </si>
  <si>
    <t>1 рік</t>
  </si>
  <si>
    <t>1 рік - 1000000,0 грн.</t>
  </si>
  <si>
    <t>Трансферти від ОТГ на:</t>
  </si>
  <si>
    <t>(250380)  Інші субвенції за рахунок власних коштів в т.ч на :</t>
  </si>
  <si>
    <t>(250315) Інші дотації  за рахунок власних коштів  на районні програми в т.ч.на:</t>
  </si>
  <si>
    <t>(250339)Медична субвенція з ДБ в т.ч. на :</t>
  </si>
  <si>
    <t xml:space="preserve">ДОХОДИ райбюджету </t>
  </si>
  <si>
    <t>Додаток 4</t>
  </si>
  <si>
    <t xml:space="preserve">Розрахункові  трансферти до районного бюджету від Гончарівської ОТГ на 2017 рік в зв"зку з передачею власних повноважень та напрямки витрачання відповідних коштів.  </t>
  </si>
  <si>
    <t>Видатки Гончарівської ОТГ</t>
  </si>
  <si>
    <t>до пояснювальної записки</t>
  </si>
  <si>
    <t>Про внесення змін до рішення Чернігівської</t>
  </si>
  <si>
    <t>районної ради від 22 грудня 2016 року</t>
  </si>
  <si>
    <t>про Про районний бюджет на 2017 рік</t>
  </si>
</sst>
</file>

<file path=xl/styles.xml><?xml version="1.0" encoding="utf-8"?>
<styleSheet xmlns="http://schemas.openxmlformats.org/spreadsheetml/2006/main">
  <numFmts count="35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_ ;\-0.0\ "/>
    <numFmt numFmtId="181" formatCode="0.0"/>
    <numFmt numFmtId="182" formatCode="0.000"/>
    <numFmt numFmtId="183" formatCode="0.000000"/>
    <numFmt numFmtId="184" formatCode="0.00000"/>
    <numFmt numFmtId="185" formatCode="0.0000"/>
    <numFmt numFmtId="186" formatCode="0.0000000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</numFmts>
  <fonts count="14">
    <font>
      <sz val="10"/>
      <name val="Arial Cyr"/>
      <family val="0"/>
    </font>
    <font>
      <sz val="8"/>
      <name val="Arial Cyr"/>
      <family val="0"/>
    </font>
    <font>
      <sz val="10"/>
      <name val="Helv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color indexed="10"/>
      <name val="Times New Roman"/>
      <family val="1"/>
    </font>
    <font>
      <sz val="26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b/>
      <sz val="20"/>
      <name val="Times New Roman"/>
      <family val="1"/>
    </font>
    <font>
      <sz val="22"/>
      <name val="Times New Roman"/>
      <family val="1"/>
    </font>
    <font>
      <sz val="16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6" fillId="0" borderId="0" xfId="0" applyFont="1" applyAlignment="1">
      <alignment vertical="top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9" fillId="2" borderId="1" xfId="0" applyFont="1" applyFill="1" applyBorder="1" applyAlignment="1">
      <alignment vertical="top" wrapText="1"/>
    </xf>
    <xf numFmtId="0" fontId="9" fillId="2" borderId="2" xfId="0" applyFont="1" applyFill="1" applyBorder="1" applyAlignment="1">
      <alignment vertical="top" wrapText="1"/>
    </xf>
    <xf numFmtId="0" fontId="10" fillId="2" borderId="2" xfId="0" applyFont="1" applyFill="1" applyBorder="1" applyAlignment="1">
      <alignment vertical="top" wrapText="1"/>
    </xf>
    <xf numFmtId="1" fontId="9" fillId="2" borderId="1" xfId="0" applyNumberFormat="1" applyFont="1" applyFill="1" applyBorder="1" applyAlignment="1">
      <alignment horizontal="center" vertical="top" wrapText="1"/>
    </xf>
    <xf numFmtId="1" fontId="9" fillId="3" borderId="1" xfId="0" applyNumberFormat="1" applyFont="1" applyFill="1" applyBorder="1" applyAlignment="1">
      <alignment horizontal="center" vertical="top" wrapText="1"/>
    </xf>
    <xf numFmtId="0" fontId="10" fillId="0" borderId="0" xfId="0" applyFont="1" applyAlignment="1">
      <alignment vertical="top" wrapText="1"/>
    </xf>
    <xf numFmtId="0" fontId="10" fillId="0" borderId="1" xfId="0" applyFont="1" applyFill="1" applyBorder="1" applyAlignment="1">
      <alignment horizontal="right" vertical="top" wrapText="1"/>
    </xf>
    <xf numFmtId="0" fontId="10" fillId="0" borderId="2" xfId="0" applyFont="1" applyFill="1" applyBorder="1" applyAlignment="1">
      <alignment horizontal="right" vertical="top" wrapText="1"/>
    </xf>
    <xf numFmtId="1" fontId="9" fillId="0" borderId="1" xfId="0" applyNumberFormat="1" applyFont="1" applyBorder="1" applyAlignment="1">
      <alignment horizontal="center" vertical="top" wrapText="1"/>
    </xf>
    <xf numFmtId="1" fontId="9" fillId="0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top" wrapText="1"/>
    </xf>
    <xf numFmtId="0" fontId="9" fillId="2" borderId="2" xfId="0" applyFont="1" applyFill="1" applyBorder="1" applyAlignment="1">
      <alignment horizontal="center" vertical="top" wrapText="1"/>
    </xf>
    <xf numFmtId="0" fontId="10" fillId="2" borderId="2" xfId="0" applyFont="1" applyFill="1" applyBorder="1" applyAlignment="1">
      <alignment horizontal="right" vertical="top" wrapText="1"/>
    </xf>
    <xf numFmtId="0" fontId="9" fillId="3" borderId="1" xfId="0" applyFont="1" applyFill="1" applyBorder="1" applyAlignment="1">
      <alignment vertical="top" wrapText="1"/>
    </xf>
    <xf numFmtId="0" fontId="9" fillId="3" borderId="2" xfId="0" applyFont="1" applyFill="1" applyBorder="1" applyAlignment="1">
      <alignment vertical="top" wrapText="1"/>
    </xf>
    <xf numFmtId="0" fontId="9" fillId="0" borderId="0" xfId="0" applyFont="1" applyAlignment="1">
      <alignment vertical="top" wrapText="1"/>
    </xf>
    <xf numFmtId="0" fontId="10" fillId="4" borderId="1" xfId="0" applyFont="1" applyFill="1" applyBorder="1" applyAlignment="1">
      <alignment vertical="top" wrapText="1"/>
    </xf>
    <xf numFmtId="1" fontId="9" fillId="4" borderId="1" xfId="0" applyNumberFormat="1" applyFont="1" applyFill="1" applyBorder="1" applyAlignment="1">
      <alignment horizontal="center" vertical="top" wrapText="1"/>
    </xf>
    <xf numFmtId="0" fontId="11" fillId="5" borderId="1" xfId="0" applyFont="1" applyFill="1" applyBorder="1" applyAlignment="1">
      <alignment horizontal="center" vertical="top" wrapText="1"/>
    </xf>
    <xf numFmtId="0" fontId="11" fillId="4" borderId="1" xfId="0" applyFont="1" applyFill="1" applyBorder="1" applyAlignment="1">
      <alignment vertical="top" wrapText="1"/>
    </xf>
    <xf numFmtId="1" fontId="9" fillId="0" borderId="1" xfId="0" applyNumberFormat="1" applyFont="1" applyFill="1" applyBorder="1" applyAlignment="1">
      <alignment horizontal="center" vertical="top" wrapText="1"/>
    </xf>
    <xf numFmtId="0" fontId="10" fillId="0" borderId="0" xfId="0" applyFont="1" applyFill="1" applyAlignment="1">
      <alignment vertical="top" wrapText="1"/>
    </xf>
    <xf numFmtId="0" fontId="10" fillId="2" borderId="0" xfId="0" applyFont="1" applyFill="1" applyAlignment="1">
      <alignment vertical="top" wrapText="1"/>
    </xf>
    <xf numFmtId="0" fontId="12" fillId="0" borderId="2" xfId="0" applyFont="1" applyBorder="1" applyAlignment="1">
      <alignment vertical="top" wrapText="1"/>
    </xf>
    <xf numFmtId="0" fontId="12" fillId="0" borderId="3" xfId="0" applyFont="1" applyBorder="1" applyAlignment="1">
      <alignment vertical="top" wrapText="1"/>
    </xf>
    <xf numFmtId="0" fontId="6" fillId="0" borderId="0" xfId="0" applyFont="1" applyAlignment="1">
      <alignment horizontal="center" vertical="top" wrapText="1"/>
    </xf>
    <xf numFmtId="0" fontId="10" fillId="0" borderId="2" xfId="0" applyFont="1" applyFill="1" applyBorder="1" applyAlignment="1">
      <alignment horizontal="center" vertical="top" wrapText="1"/>
    </xf>
    <xf numFmtId="0" fontId="10" fillId="2" borderId="2" xfId="0" applyFont="1" applyFill="1" applyBorder="1" applyAlignment="1">
      <alignment horizontal="center" vertical="top" wrapText="1"/>
    </xf>
    <xf numFmtId="0" fontId="9" fillId="4" borderId="1" xfId="0" applyFont="1" applyFill="1" applyBorder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13" fillId="0" borderId="0" xfId="0" applyFont="1" applyAlignment="1">
      <alignment horizontal="center" vertical="top" wrapText="1"/>
    </xf>
    <xf numFmtId="0" fontId="13" fillId="0" borderId="0" xfId="0" applyFont="1" applyAlignment="1">
      <alignment horizontal="left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5"/>
  <sheetViews>
    <sheetView tabSelected="1" view="pageBreakPreview" zoomScale="60" workbookViewId="0" topLeftCell="A1">
      <pane xSplit="1" ySplit="9" topLeftCell="O10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C7" sqref="AC7"/>
    </sheetView>
  </sheetViews>
  <sheetFormatPr defaultColWidth="9.00390625" defaultRowHeight="12.75"/>
  <cols>
    <col min="1" max="1" width="48.375" style="1" customWidth="1"/>
    <col min="2" max="2" width="16.25390625" style="1" customWidth="1"/>
    <col min="3" max="3" width="22.75390625" style="31" customWidth="1"/>
    <col min="4" max="4" width="15.00390625" style="1" customWidth="1"/>
    <col min="5" max="5" width="17.25390625" style="4" customWidth="1"/>
    <col min="6" max="6" width="13.75390625" style="1" bestFit="1" customWidth="1"/>
    <col min="7" max="8" width="15.125" style="1" customWidth="1"/>
    <col min="9" max="9" width="12.75390625" style="1" customWidth="1"/>
    <col min="10" max="10" width="12.00390625" style="1" customWidth="1"/>
    <col min="11" max="11" width="11.75390625" style="1" customWidth="1"/>
    <col min="12" max="12" width="9.875" style="1" bestFit="1" customWidth="1"/>
    <col min="13" max="14" width="9.125" style="1" customWidth="1"/>
    <col min="15" max="15" width="14.875" style="1" customWidth="1"/>
    <col min="16" max="16" width="11.875" style="1" bestFit="1" customWidth="1"/>
    <col min="17" max="17" width="9.875" style="1" bestFit="1" customWidth="1"/>
    <col min="18" max="18" width="11.625" style="1" bestFit="1" customWidth="1"/>
    <col min="19" max="19" width="11.875" style="1" bestFit="1" customWidth="1"/>
    <col min="20" max="21" width="9.125" style="1" customWidth="1"/>
    <col min="22" max="22" width="11.625" style="1" customWidth="1"/>
    <col min="23" max="23" width="9.875" style="1" bestFit="1" customWidth="1"/>
    <col min="24" max="26" width="9.125" style="1" customWidth="1"/>
    <col min="27" max="27" width="16.00390625" style="1" customWidth="1"/>
    <col min="28" max="16384" width="9.125" style="1" customWidth="1"/>
  </cols>
  <sheetData>
    <row r="1" spans="23:27" ht="20.25" customHeight="1">
      <c r="W1" s="37" t="s">
        <v>29</v>
      </c>
      <c r="X1" s="37"/>
      <c r="Y1" s="37"/>
      <c r="Z1" s="37"/>
      <c r="AA1" s="37"/>
    </row>
    <row r="2" spans="23:27" ht="20.25" customHeight="1">
      <c r="W2" s="37" t="s">
        <v>32</v>
      </c>
      <c r="X2" s="37"/>
      <c r="Y2" s="37"/>
      <c r="Z2" s="37"/>
      <c r="AA2" s="37"/>
    </row>
    <row r="3" spans="23:27" ht="20.25" customHeight="1">
      <c r="W3" s="37" t="s">
        <v>33</v>
      </c>
      <c r="X3" s="37"/>
      <c r="Y3" s="37"/>
      <c r="Z3" s="37"/>
      <c r="AA3" s="37"/>
    </row>
    <row r="4" spans="23:27" ht="20.25" customHeight="1">
      <c r="W4" s="37" t="s">
        <v>34</v>
      </c>
      <c r="X4" s="37"/>
      <c r="Y4" s="37"/>
      <c r="Z4" s="37"/>
      <c r="AA4" s="37"/>
    </row>
    <row r="5" spans="23:27" ht="29.25" customHeight="1">
      <c r="W5" s="37" t="s">
        <v>35</v>
      </c>
      <c r="X5" s="37"/>
      <c r="Y5" s="37"/>
      <c r="Z5" s="37"/>
      <c r="AA5" s="37"/>
    </row>
    <row r="6" spans="24:27" ht="18.75" customHeight="1">
      <c r="X6" s="36"/>
      <c r="Y6" s="36"/>
      <c r="Z6" s="36"/>
      <c r="AA6" s="36"/>
    </row>
    <row r="7" spans="1:27" ht="77.25" customHeight="1">
      <c r="A7" s="35" t="s">
        <v>30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</row>
    <row r="9" spans="1:27" ht="99.75" customHeight="1">
      <c r="A9" s="29" t="s">
        <v>24</v>
      </c>
      <c r="B9" s="30"/>
      <c r="C9" s="5" t="s">
        <v>28</v>
      </c>
      <c r="D9" s="5" t="s">
        <v>5</v>
      </c>
      <c r="E9" s="24" t="s">
        <v>31</v>
      </c>
      <c r="F9" s="2">
        <v>2111</v>
      </c>
      <c r="G9" s="2">
        <v>2120</v>
      </c>
      <c r="H9" s="2">
        <v>2100</v>
      </c>
      <c r="I9" s="3">
        <v>2210</v>
      </c>
      <c r="J9" s="3">
        <v>2220</v>
      </c>
      <c r="K9" s="3">
        <v>2230</v>
      </c>
      <c r="L9" s="3">
        <v>2240</v>
      </c>
      <c r="M9" s="3">
        <v>2250</v>
      </c>
      <c r="N9" s="3">
        <v>2260</v>
      </c>
      <c r="O9" s="2">
        <v>2270</v>
      </c>
      <c r="P9" s="3">
        <v>2271</v>
      </c>
      <c r="Q9" s="3">
        <v>2272</v>
      </c>
      <c r="R9" s="3">
        <v>2273</v>
      </c>
      <c r="S9" s="3">
        <v>2274</v>
      </c>
      <c r="T9" s="3">
        <v>2275</v>
      </c>
      <c r="U9" s="2">
        <v>2280</v>
      </c>
      <c r="V9" s="2">
        <v>2600</v>
      </c>
      <c r="W9" s="2">
        <v>2700</v>
      </c>
      <c r="X9" s="2">
        <v>2800</v>
      </c>
      <c r="Y9" s="2">
        <v>4113</v>
      </c>
      <c r="Z9" s="2">
        <v>9000</v>
      </c>
      <c r="AA9" s="2" t="s">
        <v>6</v>
      </c>
    </row>
    <row r="10" spans="1:27" s="11" customFormat="1" ht="84.75" customHeight="1">
      <c r="A10" s="6" t="s">
        <v>25</v>
      </c>
      <c r="B10" s="7"/>
      <c r="C10" s="17">
        <v>3317105</v>
      </c>
      <c r="D10" s="8"/>
      <c r="E10" s="9">
        <f>SUM(E11:E16)</f>
        <v>3317105</v>
      </c>
      <c r="F10" s="9">
        <f aca="true" t="shared" si="0" ref="F10:AA10">SUM(F11:F16)</f>
        <v>2125881</v>
      </c>
      <c r="G10" s="9">
        <f t="shared" si="0"/>
        <v>417609</v>
      </c>
      <c r="H10" s="9">
        <f t="shared" si="0"/>
        <v>2513980</v>
      </c>
      <c r="I10" s="9">
        <f t="shared" si="0"/>
        <v>47807</v>
      </c>
      <c r="J10" s="9">
        <f t="shared" si="0"/>
        <v>44780</v>
      </c>
      <c r="K10" s="9">
        <f t="shared" si="0"/>
        <v>136485</v>
      </c>
      <c r="L10" s="9">
        <f t="shared" si="0"/>
        <v>20337</v>
      </c>
      <c r="M10" s="9">
        <f t="shared" si="0"/>
        <v>2878</v>
      </c>
      <c r="N10" s="9">
        <f t="shared" si="0"/>
        <v>0</v>
      </c>
      <c r="O10" s="9">
        <f t="shared" si="0"/>
        <v>519752</v>
      </c>
      <c r="P10" s="9">
        <f t="shared" si="0"/>
        <v>368320</v>
      </c>
      <c r="Q10" s="9">
        <f t="shared" si="0"/>
        <v>2133</v>
      </c>
      <c r="R10" s="9">
        <f t="shared" si="0"/>
        <v>34724</v>
      </c>
      <c r="S10" s="9">
        <f t="shared" si="0"/>
        <v>114575</v>
      </c>
      <c r="T10" s="9">
        <f t="shared" si="0"/>
        <v>0</v>
      </c>
      <c r="U10" s="9">
        <f t="shared" si="0"/>
        <v>0</v>
      </c>
      <c r="V10" s="9">
        <f t="shared" si="0"/>
        <v>1340</v>
      </c>
      <c r="W10" s="9">
        <f t="shared" si="0"/>
        <v>123</v>
      </c>
      <c r="X10" s="9">
        <f t="shared" si="0"/>
        <v>113</v>
      </c>
      <c r="Y10" s="9">
        <f t="shared" si="0"/>
        <v>0</v>
      </c>
      <c r="Z10" s="9">
        <f t="shared" si="0"/>
        <v>0</v>
      </c>
      <c r="AA10" s="9">
        <f t="shared" si="0"/>
        <v>0</v>
      </c>
    </row>
    <row r="11" spans="1:27" s="27" customFormat="1" ht="39.75" customHeight="1">
      <c r="A11" s="12" t="s">
        <v>3</v>
      </c>
      <c r="B11" s="13" t="s">
        <v>21</v>
      </c>
      <c r="C11" s="32"/>
      <c r="D11" s="13">
        <v>70201</v>
      </c>
      <c r="E11" s="26">
        <f aca="true" t="shared" si="1" ref="E11:E16">F11+G11+I11+J11+K11+L11+M11+N11+O11+U11+V11+W11+X11+Y11+Z11</f>
        <v>2485771</v>
      </c>
      <c r="F11" s="15">
        <v>1535910</v>
      </c>
      <c r="G11" s="15">
        <v>337905</v>
      </c>
      <c r="H11" s="15">
        <f>F11+G11</f>
        <v>1873815</v>
      </c>
      <c r="I11" s="15"/>
      <c r="J11" s="15">
        <v>600</v>
      </c>
      <c r="K11" s="15">
        <v>136485</v>
      </c>
      <c r="L11" s="15">
        <v>4682</v>
      </c>
      <c r="M11" s="15">
        <v>2620</v>
      </c>
      <c r="N11" s="15"/>
      <c r="O11" s="15">
        <f>SUM(P11:T11)</f>
        <v>467460</v>
      </c>
      <c r="P11" s="15">
        <v>317340</v>
      </c>
      <c r="Q11" s="15">
        <v>2000</v>
      </c>
      <c r="R11" s="15">
        <v>33545</v>
      </c>
      <c r="S11" s="15">
        <v>114575</v>
      </c>
      <c r="T11" s="15"/>
      <c r="U11" s="15"/>
      <c r="V11" s="15"/>
      <c r="W11" s="15"/>
      <c r="X11" s="15">
        <v>109</v>
      </c>
      <c r="Y11" s="15"/>
      <c r="Z11" s="15"/>
      <c r="AA11" s="26"/>
    </row>
    <row r="12" spans="1:27" s="27" customFormat="1" ht="39.75" customHeight="1">
      <c r="A12" s="12" t="s">
        <v>18</v>
      </c>
      <c r="B12" s="13" t="s">
        <v>21</v>
      </c>
      <c r="C12" s="32"/>
      <c r="D12" s="13">
        <v>110205</v>
      </c>
      <c r="E12" s="26">
        <f t="shared" si="1"/>
        <v>244515</v>
      </c>
      <c r="F12" s="15">
        <v>158963</v>
      </c>
      <c r="G12" s="15">
        <v>34972</v>
      </c>
      <c r="H12" s="15">
        <f>F12+G12</f>
        <v>193935</v>
      </c>
      <c r="I12" s="15"/>
      <c r="J12" s="15"/>
      <c r="K12" s="15"/>
      <c r="L12" s="15"/>
      <c r="M12" s="15"/>
      <c r="N12" s="15"/>
      <c r="O12" s="15">
        <f>SUM(P12:T12)</f>
        <v>50580</v>
      </c>
      <c r="P12" s="15">
        <v>50070</v>
      </c>
      <c r="Q12" s="15">
        <v>60</v>
      </c>
      <c r="R12" s="15">
        <v>450</v>
      </c>
      <c r="S12" s="15"/>
      <c r="T12" s="15"/>
      <c r="U12" s="15"/>
      <c r="V12" s="15"/>
      <c r="W12" s="15"/>
      <c r="X12" s="15"/>
      <c r="Y12" s="15"/>
      <c r="Z12" s="15"/>
      <c r="AA12" s="26"/>
    </row>
    <row r="13" spans="1:27" s="27" customFormat="1" ht="39.75" customHeight="1">
      <c r="A13" s="12" t="s">
        <v>20</v>
      </c>
      <c r="B13" s="13" t="s">
        <v>22</v>
      </c>
      <c r="C13" s="32"/>
      <c r="D13" s="13">
        <v>110201</v>
      </c>
      <c r="E13" s="26">
        <f t="shared" si="1"/>
        <v>29510</v>
      </c>
      <c r="F13" s="15">
        <v>24188</v>
      </c>
      <c r="G13" s="15">
        <v>5322</v>
      </c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26"/>
    </row>
    <row r="14" spans="1:27" s="27" customFormat="1" ht="39.75" customHeight="1">
      <c r="A14" s="12" t="s">
        <v>4</v>
      </c>
      <c r="B14" s="13" t="s">
        <v>22</v>
      </c>
      <c r="C14" s="32"/>
      <c r="D14" s="13">
        <v>91204</v>
      </c>
      <c r="E14" s="26">
        <f t="shared" si="1"/>
        <v>225438</v>
      </c>
      <c r="F14" s="15">
        <v>179132</v>
      </c>
      <c r="G14" s="15">
        <v>39410</v>
      </c>
      <c r="H14" s="15">
        <f>F14+G14</f>
        <v>218542</v>
      </c>
      <c r="I14" s="15">
        <v>1757</v>
      </c>
      <c r="J14" s="15"/>
      <c r="K14" s="15"/>
      <c r="L14" s="15">
        <v>3365</v>
      </c>
      <c r="M14" s="15">
        <v>58</v>
      </c>
      <c r="N14" s="15"/>
      <c r="O14" s="15">
        <f>SUM(P14:T14)</f>
        <v>1712</v>
      </c>
      <c r="P14" s="15">
        <v>910</v>
      </c>
      <c r="Q14" s="15">
        <v>73</v>
      </c>
      <c r="R14" s="15">
        <v>729</v>
      </c>
      <c r="S14" s="15"/>
      <c r="T14" s="15"/>
      <c r="U14" s="15"/>
      <c r="V14" s="15"/>
      <c r="W14" s="15"/>
      <c r="X14" s="15">
        <v>4</v>
      </c>
      <c r="Y14" s="15"/>
      <c r="Z14" s="15"/>
      <c r="AA14" s="26"/>
    </row>
    <row r="15" spans="1:27" s="27" customFormat="1" ht="39.75" customHeight="1">
      <c r="A15" s="12" t="s">
        <v>1</v>
      </c>
      <c r="B15" s="13" t="s">
        <v>22</v>
      </c>
      <c r="C15" s="32"/>
      <c r="D15" s="13">
        <v>80800</v>
      </c>
      <c r="E15" s="26">
        <f t="shared" si="1"/>
        <v>331871</v>
      </c>
      <c r="F15" s="15">
        <v>227688</v>
      </c>
      <c r="G15" s="15"/>
      <c r="H15" s="15">
        <f>F15+G15</f>
        <v>227688</v>
      </c>
      <c r="I15" s="15">
        <v>46050</v>
      </c>
      <c r="J15" s="15">
        <v>44180</v>
      </c>
      <c r="K15" s="15"/>
      <c r="L15" s="15">
        <v>12290</v>
      </c>
      <c r="M15" s="15">
        <v>200</v>
      </c>
      <c r="N15" s="15"/>
      <c r="O15" s="15">
        <f>SUM(P15:T15)</f>
        <v>0</v>
      </c>
      <c r="P15" s="15"/>
      <c r="Q15" s="15"/>
      <c r="R15" s="15"/>
      <c r="S15" s="15"/>
      <c r="T15" s="15"/>
      <c r="U15" s="15"/>
      <c r="V15" s="15">
        <v>1340</v>
      </c>
      <c r="W15" s="15">
        <v>123</v>
      </c>
      <c r="X15" s="15"/>
      <c r="Y15" s="15"/>
      <c r="Z15" s="15"/>
      <c r="AA15" s="26"/>
    </row>
    <row r="16" spans="1:27" s="27" customFormat="1" ht="1.5" customHeight="1">
      <c r="A16" s="12" t="s">
        <v>2</v>
      </c>
      <c r="B16" s="13" t="s">
        <v>23</v>
      </c>
      <c r="C16" s="32"/>
      <c r="D16" s="13">
        <v>80101</v>
      </c>
      <c r="E16" s="26">
        <f t="shared" si="1"/>
        <v>0</v>
      </c>
      <c r="F16" s="15"/>
      <c r="G16" s="15"/>
      <c r="H16" s="15">
        <f>F16+G16</f>
        <v>0</v>
      </c>
      <c r="I16" s="15"/>
      <c r="J16" s="15"/>
      <c r="K16" s="15"/>
      <c r="L16" s="15"/>
      <c r="M16" s="15"/>
      <c r="N16" s="15"/>
      <c r="O16" s="15">
        <f>SUM(P16:T16)</f>
        <v>0</v>
      </c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26"/>
    </row>
    <row r="17" spans="1:27" s="11" customFormat="1" ht="101.25" customHeight="1">
      <c r="A17" s="16" t="s">
        <v>26</v>
      </c>
      <c r="B17" s="17" t="s">
        <v>22</v>
      </c>
      <c r="C17" s="17">
        <v>169000</v>
      </c>
      <c r="D17" s="18"/>
      <c r="E17" s="9">
        <f>SUM(E18:E25)</f>
        <v>169000</v>
      </c>
      <c r="F17" s="9">
        <f aca="true" t="shared" si="2" ref="F17:Z17">SUM(F18:F25)</f>
        <v>0</v>
      </c>
      <c r="G17" s="9">
        <f t="shared" si="2"/>
        <v>0</v>
      </c>
      <c r="H17" s="9">
        <f t="shared" si="2"/>
        <v>0</v>
      </c>
      <c r="I17" s="9">
        <f t="shared" si="2"/>
        <v>0</v>
      </c>
      <c r="J17" s="9">
        <f t="shared" si="2"/>
        <v>0</v>
      </c>
      <c r="K17" s="9">
        <f t="shared" si="2"/>
        <v>0</v>
      </c>
      <c r="L17" s="9">
        <f t="shared" si="2"/>
        <v>0</v>
      </c>
      <c r="M17" s="9">
        <f t="shared" si="2"/>
        <v>0</v>
      </c>
      <c r="N17" s="9">
        <f t="shared" si="2"/>
        <v>0</v>
      </c>
      <c r="O17" s="9">
        <f t="shared" si="2"/>
        <v>0</v>
      </c>
      <c r="P17" s="9">
        <f t="shared" si="2"/>
        <v>0</v>
      </c>
      <c r="Q17" s="9">
        <f t="shared" si="2"/>
        <v>0</v>
      </c>
      <c r="R17" s="9">
        <f t="shared" si="2"/>
        <v>0</v>
      </c>
      <c r="S17" s="9">
        <f t="shared" si="2"/>
        <v>0</v>
      </c>
      <c r="T17" s="9">
        <f t="shared" si="2"/>
        <v>0</v>
      </c>
      <c r="U17" s="9">
        <f t="shared" si="2"/>
        <v>0</v>
      </c>
      <c r="V17" s="9">
        <f t="shared" si="2"/>
        <v>169000</v>
      </c>
      <c r="W17" s="9">
        <f t="shared" si="2"/>
        <v>0</v>
      </c>
      <c r="X17" s="9">
        <f t="shared" si="2"/>
        <v>0</v>
      </c>
      <c r="Y17" s="9">
        <f t="shared" si="2"/>
        <v>0</v>
      </c>
      <c r="Z17" s="9">
        <f t="shared" si="2"/>
        <v>0</v>
      </c>
      <c r="AA17" s="10"/>
    </row>
    <row r="18" spans="1:27" s="11" customFormat="1" ht="39.75" customHeight="1" hidden="1">
      <c r="A18" s="12" t="s">
        <v>7</v>
      </c>
      <c r="B18" s="13"/>
      <c r="C18" s="32"/>
      <c r="D18" s="13">
        <v>250404</v>
      </c>
      <c r="E18" s="14">
        <f>F18+G18+I18+J18+K18+L18+M18+N18+O18+U18+V18+W18+X18+Y18+Z18</f>
        <v>0</v>
      </c>
      <c r="F18" s="15"/>
      <c r="G18" s="15"/>
      <c r="H18" s="15">
        <f aca="true" t="shared" si="3" ref="H18:H25">F18+G18</f>
        <v>0</v>
      </c>
      <c r="I18" s="15"/>
      <c r="J18" s="15"/>
      <c r="K18" s="15"/>
      <c r="L18" s="15"/>
      <c r="M18" s="15"/>
      <c r="N18" s="15"/>
      <c r="O18" s="15">
        <f>SUM(P18:T18)</f>
        <v>0</v>
      </c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0"/>
    </row>
    <row r="19" spans="1:27" s="11" customFormat="1" ht="39.75" customHeight="1">
      <c r="A19" s="12" t="s">
        <v>8</v>
      </c>
      <c r="B19" s="13"/>
      <c r="C19" s="32"/>
      <c r="D19" s="13">
        <v>91209</v>
      </c>
      <c r="E19" s="14">
        <f aca="true" t="shared" si="4" ref="E19:E25">F19+G19+I19+J19+K19+L19+M19+N19+O19+U19+V19+W19+X19+Y19+Z19</f>
        <v>15000</v>
      </c>
      <c r="F19" s="15"/>
      <c r="G19" s="15"/>
      <c r="H19" s="15">
        <f t="shared" si="3"/>
        <v>0</v>
      </c>
      <c r="I19" s="15"/>
      <c r="J19" s="15"/>
      <c r="K19" s="15"/>
      <c r="L19" s="15"/>
      <c r="M19" s="15"/>
      <c r="N19" s="15"/>
      <c r="O19" s="15">
        <f aca="true" t="shared" si="5" ref="O19:O25">SUM(P19:T19)</f>
        <v>0</v>
      </c>
      <c r="P19" s="15"/>
      <c r="Q19" s="15"/>
      <c r="R19" s="15"/>
      <c r="S19" s="15"/>
      <c r="T19" s="15"/>
      <c r="U19" s="15"/>
      <c r="V19" s="15">
        <v>15000</v>
      </c>
      <c r="W19" s="15"/>
      <c r="X19" s="15"/>
      <c r="Y19" s="15"/>
      <c r="Z19" s="15"/>
      <c r="AA19" s="10"/>
    </row>
    <row r="20" spans="1:27" s="11" customFormat="1" ht="39.75" customHeight="1">
      <c r="A20" s="12" t="s">
        <v>9</v>
      </c>
      <c r="B20" s="13"/>
      <c r="C20" s="32"/>
      <c r="D20" s="13">
        <v>91205</v>
      </c>
      <c r="E20" s="14">
        <f t="shared" si="4"/>
        <v>24000</v>
      </c>
      <c r="F20" s="15"/>
      <c r="G20" s="15"/>
      <c r="H20" s="15">
        <f t="shared" si="3"/>
        <v>0</v>
      </c>
      <c r="I20" s="15"/>
      <c r="J20" s="15"/>
      <c r="K20" s="15"/>
      <c r="L20" s="15"/>
      <c r="M20" s="15"/>
      <c r="N20" s="15"/>
      <c r="O20" s="15">
        <f t="shared" si="5"/>
        <v>0</v>
      </c>
      <c r="P20" s="15"/>
      <c r="Q20" s="15"/>
      <c r="R20" s="15"/>
      <c r="S20" s="15"/>
      <c r="T20" s="15"/>
      <c r="U20" s="15"/>
      <c r="V20" s="15">
        <v>24000</v>
      </c>
      <c r="W20" s="15"/>
      <c r="X20" s="15"/>
      <c r="Y20" s="15"/>
      <c r="Z20" s="15"/>
      <c r="AA20" s="10"/>
    </row>
    <row r="21" spans="1:27" s="11" customFormat="1" ht="38.25" customHeight="1">
      <c r="A21" s="12" t="s">
        <v>10</v>
      </c>
      <c r="B21" s="13"/>
      <c r="C21" s="32"/>
      <c r="D21" s="13">
        <v>90802</v>
      </c>
      <c r="E21" s="14">
        <f t="shared" si="4"/>
        <v>5000</v>
      </c>
      <c r="F21" s="15"/>
      <c r="G21" s="15"/>
      <c r="H21" s="15">
        <f t="shared" si="3"/>
        <v>0</v>
      </c>
      <c r="I21" s="15"/>
      <c r="J21" s="15"/>
      <c r="K21" s="15"/>
      <c r="L21" s="15"/>
      <c r="M21" s="15"/>
      <c r="N21" s="15"/>
      <c r="O21" s="15">
        <f t="shared" si="5"/>
        <v>0</v>
      </c>
      <c r="P21" s="15"/>
      <c r="Q21" s="15"/>
      <c r="R21" s="15"/>
      <c r="S21" s="15"/>
      <c r="T21" s="15"/>
      <c r="U21" s="15"/>
      <c r="V21" s="15">
        <v>5000</v>
      </c>
      <c r="W21" s="15"/>
      <c r="X21" s="15"/>
      <c r="Y21" s="15"/>
      <c r="Z21" s="15"/>
      <c r="AA21" s="10"/>
    </row>
    <row r="22" spans="1:27" s="11" customFormat="1" ht="39.75" customHeight="1" hidden="1">
      <c r="A22" s="12" t="s">
        <v>11</v>
      </c>
      <c r="B22" s="13"/>
      <c r="C22" s="32"/>
      <c r="D22" s="13">
        <v>180404</v>
      </c>
      <c r="E22" s="14">
        <f t="shared" si="4"/>
        <v>0</v>
      </c>
      <c r="F22" s="15"/>
      <c r="G22" s="15"/>
      <c r="H22" s="15">
        <f t="shared" si="3"/>
        <v>0</v>
      </c>
      <c r="I22" s="15"/>
      <c r="J22" s="15"/>
      <c r="K22" s="15"/>
      <c r="L22" s="15"/>
      <c r="M22" s="15"/>
      <c r="N22" s="15"/>
      <c r="O22" s="15">
        <f t="shared" si="5"/>
        <v>0</v>
      </c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0"/>
    </row>
    <row r="23" spans="1:27" s="11" customFormat="1" ht="39.75" customHeight="1">
      <c r="A23" s="12" t="s">
        <v>12</v>
      </c>
      <c r="B23" s="13"/>
      <c r="C23" s="32"/>
      <c r="D23" s="13">
        <v>100203</v>
      </c>
      <c r="E23" s="14">
        <f t="shared" si="4"/>
        <v>5000</v>
      </c>
      <c r="F23" s="15"/>
      <c r="G23" s="15"/>
      <c r="H23" s="15">
        <f t="shared" si="3"/>
        <v>0</v>
      </c>
      <c r="I23" s="15"/>
      <c r="J23" s="15"/>
      <c r="K23" s="15"/>
      <c r="L23" s="15"/>
      <c r="M23" s="15"/>
      <c r="N23" s="15"/>
      <c r="O23" s="15">
        <f t="shared" si="5"/>
        <v>0</v>
      </c>
      <c r="P23" s="15"/>
      <c r="Q23" s="15"/>
      <c r="R23" s="15"/>
      <c r="S23" s="15"/>
      <c r="T23" s="15"/>
      <c r="U23" s="15"/>
      <c r="V23" s="15">
        <v>5000</v>
      </c>
      <c r="W23" s="15"/>
      <c r="X23" s="15"/>
      <c r="Y23" s="15"/>
      <c r="Z23" s="15"/>
      <c r="AA23" s="10"/>
    </row>
    <row r="24" spans="1:27" s="11" customFormat="1" ht="39.75" customHeight="1">
      <c r="A24" s="12" t="s">
        <v>13</v>
      </c>
      <c r="B24" s="13"/>
      <c r="C24" s="32"/>
      <c r="D24" s="13">
        <v>130203</v>
      </c>
      <c r="E24" s="14">
        <f t="shared" si="4"/>
        <v>120000</v>
      </c>
      <c r="F24" s="15"/>
      <c r="G24" s="15"/>
      <c r="H24" s="15">
        <f t="shared" si="3"/>
        <v>0</v>
      </c>
      <c r="I24" s="15"/>
      <c r="J24" s="15"/>
      <c r="K24" s="15"/>
      <c r="L24" s="15"/>
      <c r="M24" s="15"/>
      <c r="N24" s="15"/>
      <c r="O24" s="15">
        <f t="shared" si="5"/>
        <v>0</v>
      </c>
      <c r="P24" s="15"/>
      <c r="Q24" s="15"/>
      <c r="R24" s="15"/>
      <c r="S24" s="15"/>
      <c r="T24" s="15"/>
      <c r="U24" s="15"/>
      <c r="V24" s="15">
        <v>120000</v>
      </c>
      <c r="W24" s="15"/>
      <c r="X24" s="15"/>
      <c r="Y24" s="15"/>
      <c r="Z24" s="15"/>
      <c r="AA24" s="10"/>
    </row>
    <row r="25" spans="1:27" s="11" customFormat="1" ht="39.75" customHeight="1" hidden="1">
      <c r="A25" s="12" t="s">
        <v>14</v>
      </c>
      <c r="B25" s="13"/>
      <c r="C25" s="32"/>
      <c r="D25" s="13">
        <v>91101</v>
      </c>
      <c r="E25" s="14">
        <f t="shared" si="4"/>
        <v>0</v>
      </c>
      <c r="F25" s="15"/>
      <c r="G25" s="15"/>
      <c r="H25" s="15">
        <f t="shared" si="3"/>
        <v>0</v>
      </c>
      <c r="I25" s="15"/>
      <c r="J25" s="15"/>
      <c r="K25" s="15"/>
      <c r="L25" s="15"/>
      <c r="M25" s="15"/>
      <c r="N25" s="15"/>
      <c r="O25" s="15">
        <f t="shared" si="5"/>
        <v>0</v>
      </c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0"/>
    </row>
    <row r="26" spans="1:27" s="28" customFormat="1" ht="56.25" customHeight="1">
      <c r="A26" s="16" t="s">
        <v>27</v>
      </c>
      <c r="B26" s="17"/>
      <c r="C26" s="33">
        <v>3664300</v>
      </c>
      <c r="D26" s="18"/>
      <c r="E26" s="9">
        <f>SUM(E27:E28)</f>
        <v>3664300</v>
      </c>
      <c r="F26" s="9">
        <f aca="true" t="shared" si="6" ref="F26:AA26">SUM(F27:F28)</f>
        <v>2820490</v>
      </c>
      <c r="G26" s="9">
        <f t="shared" si="6"/>
        <v>843810</v>
      </c>
      <c r="H26" s="9">
        <f t="shared" si="6"/>
        <v>3664300</v>
      </c>
      <c r="I26" s="9">
        <f t="shared" si="6"/>
        <v>0</v>
      </c>
      <c r="J26" s="9">
        <f t="shared" si="6"/>
        <v>0</v>
      </c>
      <c r="K26" s="9">
        <f t="shared" si="6"/>
        <v>0</v>
      </c>
      <c r="L26" s="9">
        <f t="shared" si="6"/>
        <v>0</v>
      </c>
      <c r="M26" s="9">
        <f t="shared" si="6"/>
        <v>0</v>
      </c>
      <c r="N26" s="9">
        <f t="shared" si="6"/>
        <v>0</v>
      </c>
      <c r="O26" s="9">
        <f t="shared" si="6"/>
        <v>0</v>
      </c>
      <c r="P26" s="9">
        <f t="shared" si="6"/>
        <v>0</v>
      </c>
      <c r="Q26" s="9">
        <f t="shared" si="6"/>
        <v>0</v>
      </c>
      <c r="R26" s="9">
        <f t="shared" si="6"/>
        <v>0</v>
      </c>
      <c r="S26" s="9">
        <f t="shared" si="6"/>
        <v>0</v>
      </c>
      <c r="T26" s="9">
        <f t="shared" si="6"/>
        <v>0</v>
      </c>
      <c r="U26" s="9">
        <f t="shared" si="6"/>
        <v>0</v>
      </c>
      <c r="V26" s="9">
        <f t="shared" si="6"/>
        <v>0</v>
      </c>
      <c r="W26" s="9">
        <f t="shared" si="6"/>
        <v>0</v>
      </c>
      <c r="X26" s="9">
        <f t="shared" si="6"/>
        <v>0</v>
      </c>
      <c r="Y26" s="9">
        <f t="shared" si="6"/>
        <v>0</v>
      </c>
      <c r="Z26" s="9">
        <f t="shared" si="6"/>
        <v>0</v>
      </c>
      <c r="AA26" s="9">
        <f t="shared" si="6"/>
        <v>0</v>
      </c>
    </row>
    <row r="27" spans="1:27" s="27" customFormat="1" ht="39.75" customHeight="1">
      <c r="A27" s="12" t="s">
        <v>1</v>
      </c>
      <c r="B27" s="13" t="s">
        <v>22</v>
      </c>
      <c r="C27" s="32"/>
      <c r="D27" s="13">
        <v>80800</v>
      </c>
      <c r="E27" s="26">
        <f>F27+G27+I27+J27+K27+L27+M27+N27+O27+U27+V27+W27+X27+Y27+Z27</f>
        <v>974400</v>
      </c>
      <c r="F27" s="15">
        <v>755570</v>
      </c>
      <c r="G27" s="15">
        <v>218830</v>
      </c>
      <c r="H27" s="15">
        <f>F27+G27</f>
        <v>974400</v>
      </c>
      <c r="I27" s="15"/>
      <c r="J27" s="15"/>
      <c r="K27" s="15"/>
      <c r="L27" s="15"/>
      <c r="M27" s="15"/>
      <c r="N27" s="15"/>
      <c r="O27" s="15">
        <f>SUM(P27:T27)</f>
        <v>0</v>
      </c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26"/>
    </row>
    <row r="28" spans="1:27" s="11" customFormat="1" ht="69.75" customHeight="1">
      <c r="A28" s="12" t="s">
        <v>2</v>
      </c>
      <c r="B28" s="13" t="s">
        <v>23</v>
      </c>
      <c r="C28" s="32"/>
      <c r="D28" s="13">
        <v>80101</v>
      </c>
      <c r="E28" s="14">
        <f>F28+G28+I28+J28+K28+L28+M28+N28+O28+U28+V28+W28+X28+Y28+Z28</f>
        <v>2689900</v>
      </c>
      <c r="F28" s="15">
        <v>2064920</v>
      </c>
      <c r="G28" s="15">
        <v>624980</v>
      </c>
      <c r="H28" s="15">
        <f>F28+G28</f>
        <v>2689900</v>
      </c>
      <c r="I28" s="15"/>
      <c r="J28" s="15"/>
      <c r="K28" s="15"/>
      <c r="L28" s="15"/>
      <c r="M28" s="15"/>
      <c r="N28" s="15"/>
      <c r="O28" s="15">
        <f>SUM(P28:T28)</f>
        <v>0</v>
      </c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0"/>
    </row>
    <row r="29" spans="1:27" s="11" customFormat="1" ht="60" customHeight="1">
      <c r="A29" s="6" t="s">
        <v>19</v>
      </c>
      <c r="B29" s="7"/>
      <c r="C29" s="17">
        <v>670889</v>
      </c>
      <c r="D29" s="8"/>
      <c r="E29" s="9">
        <f aca="true" t="shared" si="7" ref="E29:Z29">SUM(E30:E32)</f>
        <v>670889</v>
      </c>
      <c r="F29" s="9">
        <f t="shared" si="7"/>
        <v>0</v>
      </c>
      <c r="G29" s="9">
        <f t="shared" si="7"/>
        <v>0</v>
      </c>
      <c r="H29" s="9">
        <f t="shared" si="7"/>
        <v>0</v>
      </c>
      <c r="I29" s="9">
        <f t="shared" si="7"/>
        <v>0</v>
      </c>
      <c r="J29" s="9">
        <f t="shared" si="7"/>
        <v>0</v>
      </c>
      <c r="K29" s="9">
        <f t="shared" si="7"/>
        <v>0</v>
      </c>
      <c r="L29" s="9">
        <f t="shared" si="7"/>
        <v>0</v>
      </c>
      <c r="M29" s="9">
        <f t="shared" si="7"/>
        <v>0</v>
      </c>
      <c r="N29" s="9">
        <f t="shared" si="7"/>
        <v>0</v>
      </c>
      <c r="O29" s="9">
        <f t="shared" si="7"/>
        <v>670889</v>
      </c>
      <c r="P29" s="9">
        <f t="shared" si="7"/>
        <v>171490</v>
      </c>
      <c r="Q29" s="9">
        <f t="shared" si="7"/>
        <v>33118</v>
      </c>
      <c r="R29" s="9">
        <f t="shared" si="7"/>
        <v>162371</v>
      </c>
      <c r="S29" s="9">
        <f t="shared" si="7"/>
        <v>294580</v>
      </c>
      <c r="T29" s="9">
        <f t="shared" si="7"/>
        <v>9330</v>
      </c>
      <c r="U29" s="9">
        <f t="shared" si="7"/>
        <v>0</v>
      </c>
      <c r="V29" s="9">
        <f t="shared" si="7"/>
        <v>0</v>
      </c>
      <c r="W29" s="9">
        <f t="shared" si="7"/>
        <v>0</v>
      </c>
      <c r="X29" s="9">
        <f t="shared" si="7"/>
        <v>0</v>
      </c>
      <c r="Y29" s="9">
        <f t="shared" si="7"/>
        <v>0</v>
      </c>
      <c r="Z29" s="9">
        <f t="shared" si="7"/>
        <v>0</v>
      </c>
      <c r="AA29" s="10"/>
    </row>
    <row r="30" spans="1:27" s="11" customFormat="1" ht="0.75" customHeight="1">
      <c r="A30" s="12" t="s">
        <v>0</v>
      </c>
      <c r="B30" s="13"/>
      <c r="C30" s="32"/>
      <c r="D30" s="13">
        <v>70201</v>
      </c>
      <c r="E30" s="14">
        <f>F30+G30+I30+J30+K30+L30+M30+N30+O30+U30+V30+W30+X30+Y30+Z30</f>
        <v>0</v>
      </c>
      <c r="F30" s="15"/>
      <c r="G30" s="15"/>
      <c r="H30" s="15">
        <f>F30+G30</f>
        <v>0</v>
      </c>
      <c r="I30" s="15"/>
      <c r="J30" s="15"/>
      <c r="K30" s="15"/>
      <c r="L30" s="15"/>
      <c r="M30" s="15"/>
      <c r="N30" s="15"/>
      <c r="O30" s="15">
        <f>SUM(P30:T30)</f>
        <v>0</v>
      </c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0"/>
    </row>
    <row r="31" spans="1:27" s="27" customFormat="1" ht="39.75" customHeight="1">
      <c r="A31" s="12" t="s">
        <v>1</v>
      </c>
      <c r="B31" s="13" t="s">
        <v>22</v>
      </c>
      <c r="C31" s="32"/>
      <c r="D31" s="13">
        <v>80800</v>
      </c>
      <c r="E31" s="26">
        <f>F31+G31+I31+J31+K31+L31+M31+N31+O31+U31+V31+W31+X31+Y31+Z31</f>
        <v>77309</v>
      </c>
      <c r="F31" s="15"/>
      <c r="G31" s="15"/>
      <c r="H31" s="15">
        <f>F31+G31</f>
        <v>0</v>
      </c>
      <c r="I31" s="15"/>
      <c r="J31" s="15"/>
      <c r="K31" s="15"/>
      <c r="L31" s="15"/>
      <c r="M31" s="15"/>
      <c r="N31" s="15"/>
      <c r="O31" s="15">
        <f>SUM(P31:T31)</f>
        <v>77309</v>
      </c>
      <c r="P31" s="15">
        <v>45260</v>
      </c>
      <c r="Q31" s="15">
        <v>118</v>
      </c>
      <c r="R31" s="15">
        <v>22931</v>
      </c>
      <c r="S31" s="15"/>
      <c r="T31" s="15">
        <v>9000</v>
      </c>
      <c r="U31" s="15"/>
      <c r="V31" s="15"/>
      <c r="W31" s="15"/>
      <c r="X31" s="15"/>
      <c r="Y31" s="15"/>
      <c r="Z31" s="15"/>
      <c r="AA31" s="26"/>
    </row>
    <row r="32" spans="1:27" s="27" customFormat="1" ht="39.75" customHeight="1">
      <c r="A32" s="12" t="s">
        <v>2</v>
      </c>
      <c r="B32" s="13" t="s">
        <v>22</v>
      </c>
      <c r="C32" s="32"/>
      <c r="D32" s="13">
        <v>80101</v>
      </c>
      <c r="E32" s="26">
        <f>F32+G32+I32+J32+K32+L32+M32+N32+O32+U32+V32+W32+X32+Y32+Z32</f>
        <v>593580</v>
      </c>
      <c r="F32" s="15"/>
      <c r="G32" s="15"/>
      <c r="H32" s="15">
        <f>F32+G32</f>
        <v>0</v>
      </c>
      <c r="I32" s="15"/>
      <c r="J32" s="15"/>
      <c r="K32" s="15"/>
      <c r="L32" s="15"/>
      <c r="M32" s="15"/>
      <c r="N32" s="15"/>
      <c r="O32" s="15">
        <f>SUM(P32:T32)</f>
        <v>593580</v>
      </c>
      <c r="P32" s="15">
        <v>126230</v>
      </c>
      <c r="Q32" s="15">
        <v>33000</v>
      </c>
      <c r="R32" s="15">
        <v>139440</v>
      </c>
      <c r="S32" s="15">
        <v>294580</v>
      </c>
      <c r="T32" s="15">
        <v>330</v>
      </c>
      <c r="U32" s="15"/>
      <c r="V32" s="15"/>
      <c r="W32" s="15"/>
      <c r="X32" s="15"/>
      <c r="Y32" s="15"/>
      <c r="Z32" s="15"/>
      <c r="AA32" s="26"/>
    </row>
    <row r="33" spans="1:27" s="21" customFormat="1" ht="39.75" customHeight="1">
      <c r="A33" s="19" t="s">
        <v>15</v>
      </c>
      <c r="B33" s="20"/>
      <c r="C33" s="10">
        <f>C10+C17+C26+C29</f>
        <v>7821294</v>
      </c>
      <c r="D33" s="20"/>
      <c r="E33" s="10">
        <f>E10+E17+E26+E29</f>
        <v>7821294</v>
      </c>
      <c r="F33" s="10">
        <f aca="true" t="shared" si="8" ref="F33:Z33">F10+F17+F26+F29</f>
        <v>4946371</v>
      </c>
      <c r="G33" s="10">
        <f t="shared" si="8"/>
        <v>1261419</v>
      </c>
      <c r="H33" s="10">
        <f t="shared" si="8"/>
        <v>6178280</v>
      </c>
      <c r="I33" s="10">
        <f t="shared" si="8"/>
        <v>47807</v>
      </c>
      <c r="J33" s="10">
        <f t="shared" si="8"/>
        <v>44780</v>
      </c>
      <c r="K33" s="10">
        <f t="shared" si="8"/>
        <v>136485</v>
      </c>
      <c r="L33" s="10">
        <f t="shared" si="8"/>
        <v>20337</v>
      </c>
      <c r="M33" s="10">
        <f t="shared" si="8"/>
        <v>2878</v>
      </c>
      <c r="N33" s="10">
        <f t="shared" si="8"/>
        <v>0</v>
      </c>
      <c r="O33" s="10">
        <f t="shared" si="8"/>
        <v>1190641</v>
      </c>
      <c r="P33" s="10">
        <f t="shared" si="8"/>
        <v>539810</v>
      </c>
      <c r="Q33" s="10">
        <f t="shared" si="8"/>
        <v>35251</v>
      </c>
      <c r="R33" s="10">
        <f t="shared" si="8"/>
        <v>197095</v>
      </c>
      <c r="S33" s="10">
        <f t="shared" si="8"/>
        <v>409155</v>
      </c>
      <c r="T33" s="10">
        <f t="shared" si="8"/>
        <v>9330</v>
      </c>
      <c r="U33" s="10">
        <f t="shared" si="8"/>
        <v>0</v>
      </c>
      <c r="V33" s="10">
        <f t="shared" si="8"/>
        <v>170340</v>
      </c>
      <c r="W33" s="10">
        <f t="shared" si="8"/>
        <v>123</v>
      </c>
      <c r="X33" s="10">
        <f t="shared" si="8"/>
        <v>113</v>
      </c>
      <c r="Y33" s="10">
        <f t="shared" si="8"/>
        <v>0</v>
      </c>
      <c r="Z33" s="10">
        <f t="shared" si="8"/>
        <v>0</v>
      </c>
      <c r="AA33" s="10">
        <f>C33-E33</f>
        <v>0</v>
      </c>
    </row>
    <row r="34" spans="1:27" s="11" customFormat="1" ht="39.75" customHeight="1">
      <c r="A34" s="25" t="s">
        <v>16</v>
      </c>
      <c r="B34" s="25"/>
      <c r="C34" s="34"/>
      <c r="D34" s="22"/>
      <c r="E34" s="23">
        <f>E15+E16+E27+E28+E31+E32</f>
        <v>4667060</v>
      </c>
      <c r="F34" s="23">
        <f aca="true" t="shared" si="9" ref="F34:Z34">F15+F16+F27+F28+F31+F32</f>
        <v>3048178</v>
      </c>
      <c r="G34" s="23">
        <f t="shared" si="9"/>
        <v>843810</v>
      </c>
      <c r="H34" s="23">
        <f t="shared" si="9"/>
        <v>3891988</v>
      </c>
      <c r="I34" s="23">
        <f t="shared" si="9"/>
        <v>46050</v>
      </c>
      <c r="J34" s="23">
        <f t="shared" si="9"/>
        <v>44180</v>
      </c>
      <c r="K34" s="23">
        <f t="shared" si="9"/>
        <v>0</v>
      </c>
      <c r="L34" s="23">
        <f t="shared" si="9"/>
        <v>12290</v>
      </c>
      <c r="M34" s="23">
        <f t="shared" si="9"/>
        <v>200</v>
      </c>
      <c r="N34" s="23">
        <f t="shared" si="9"/>
        <v>0</v>
      </c>
      <c r="O34" s="23">
        <f t="shared" si="9"/>
        <v>670889</v>
      </c>
      <c r="P34" s="23">
        <f t="shared" si="9"/>
        <v>171490</v>
      </c>
      <c r="Q34" s="23">
        <f t="shared" si="9"/>
        <v>33118</v>
      </c>
      <c r="R34" s="23">
        <f t="shared" si="9"/>
        <v>162371</v>
      </c>
      <c r="S34" s="23">
        <f t="shared" si="9"/>
        <v>294580</v>
      </c>
      <c r="T34" s="23">
        <f t="shared" si="9"/>
        <v>9330</v>
      </c>
      <c r="U34" s="23">
        <f t="shared" si="9"/>
        <v>0</v>
      </c>
      <c r="V34" s="23">
        <f t="shared" si="9"/>
        <v>1340</v>
      </c>
      <c r="W34" s="23">
        <f t="shared" si="9"/>
        <v>123</v>
      </c>
      <c r="X34" s="23">
        <f t="shared" si="9"/>
        <v>0</v>
      </c>
      <c r="Y34" s="23">
        <f t="shared" si="9"/>
        <v>0</v>
      </c>
      <c r="Z34" s="23">
        <f t="shared" si="9"/>
        <v>0</v>
      </c>
      <c r="AA34" s="10"/>
    </row>
    <row r="35" spans="1:27" s="11" customFormat="1" ht="39.75" customHeight="1">
      <c r="A35" s="25" t="s">
        <v>17</v>
      </c>
      <c r="B35" s="25"/>
      <c r="C35" s="34"/>
      <c r="D35" s="22"/>
      <c r="E35" s="23">
        <f>E11+E30</f>
        <v>2485771</v>
      </c>
      <c r="F35" s="23">
        <f aca="true" t="shared" si="10" ref="F35:Z35">F11+F30</f>
        <v>1535910</v>
      </c>
      <c r="G35" s="23">
        <f t="shared" si="10"/>
        <v>337905</v>
      </c>
      <c r="H35" s="23">
        <f t="shared" si="10"/>
        <v>1873815</v>
      </c>
      <c r="I35" s="23">
        <f t="shared" si="10"/>
        <v>0</v>
      </c>
      <c r="J35" s="23">
        <f t="shared" si="10"/>
        <v>600</v>
      </c>
      <c r="K35" s="23">
        <f t="shared" si="10"/>
        <v>136485</v>
      </c>
      <c r="L35" s="23">
        <f t="shared" si="10"/>
        <v>4682</v>
      </c>
      <c r="M35" s="23">
        <f t="shared" si="10"/>
        <v>2620</v>
      </c>
      <c r="N35" s="23">
        <f t="shared" si="10"/>
        <v>0</v>
      </c>
      <c r="O35" s="23">
        <f t="shared" si="10"/>
        <v>467460</v>
      </c>
      <c r="P35" s="23">
        <f t="shared" si="10"/>
        <v>317340</v>
      </c>
      <c r="Q35" s="23">
        <f t="shared" si="10"/>
        <v>2000</v>
      </c>
      <c r="R35" s="23">
        <f t="shared" si="10"/>
        <v>33545</v>
      </c>
      <c r="S35" s="23">
        <f t="shared" si="10"/>
        <v>114575</v>
      </c>
      <c r="T35" s="23">
        <f t="shared" si="10"/>
        <v>0</v>
      </c>
      <c r="U35" s="23">
        <f t="shared" si="10"/>
        <v>0</v>
      </c>
      <c r="V35" s="23">
        <f t="shared" si="10"/>
        <v>0</v>
      </c>
      <c r="W35" s="23">
        <f t="shared" si="10"/>
        <v>0</v>
      </c>
      <c r="X35" s="23">
        <f t="shared" si="10"/>
        <v>109</v>
      </c>
      <c r="Y35" s="23">
        <f t="shared" si="10"/>
        <v>0</v>
      </c>
      <c r="Z35" s="23">
        <f t="shared" si="10"/>
        <v>0</v>
      </c>
      <c r="AA35" s="10"/>
    </row>
  </sheetData>
  <mergeCells count="7">
    <mergeCell ref="W5:AA5"/>
    <mergeCell ref="W1:AA1"/>
    <mergeCell ref="W2:AA2"/>
    <mergeCell ref="W3:AA3"/>
    <mergeCell ref="W4:AA4"/>
    <mergeCell ref="A7:AA7"/>
    <mergeCell ref="X6:AA6"/>
  </mergeCells>
  <printOptions/>
  <pageMargins left="0" right="0" top="0" bottom="0" header="0.5118110236220472" footer="0.5118110236220472"/>
  <pageSetup horizontalDpi="600" verticalDpi="600" orientation="landscape" paperSize="9" scale="3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ФУ Черниговской РГА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u252107</dc:creator>
  <cp:keywords/>
  <dc:description/>
  <cp:lastModifiedBy>U252106</cp:lastModifiedBy>
  <cp:lastPrinted>2017-01-03T06:54:37Z</cp:lastPrinted>
  <dcterms:created xsi:type="dcterms:W3CDTF">2005-11-24T06:28:58Z</dcterms:created>
  <dcterms:modified xsi:type="dcterms:W3CDTF">2017-01-04T09:57:37Z</dcterms:modified>
  <cp:category/>
  <cp:version/>
  <cp:contentType/>
  <cp:contentStatus/>
</cp:coreProperties>
</file>